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5_자검\01. 출제감수\18. 12월정기\12. 기출공지\112_엑셀\"/>
    </mc:Choice>
  </mc:AlternateContent>
  <xr:revisionPtr revIDLastSave="0" documentId="13_ncr:1_{707CEAAE-83BF-464D-8F6D-2509A5DB68B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1" r:id="rId1"/>
    <sheet name="제2작업" sheetId="2" r:id="rId2"/>
    <sheet name="제3작업" sheetId="3" r:id="rId3"/>
    <sheet name="제4작업" sheetId="10" r:id="rId4"/>
  </sheets>
  <definedNames>
    <definedName name="_xlnm._FilterDatabase" localSheetId="1" hidden="1">제2작업!$B$2:$H$10</definedName>
    <definedName name="관람시간">제1작업!$G$5:$G$12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J12" i="1" l="1"/>
  <c r="J11" i="1"/>
  <c r="J10" i="1"/>
  <c r="J9" i="1"/>
  <c r="J8" i="1"/>
  <c r="J7" i="1"/>
  <c r="J6" i="1"/>
  <c r="J5" i="1"/>
  <c r="J13" i="1"/>
  <c r="E13" i="1"/>
  <c r="I6" i="1"/>
  <c r="I7" i="1"/>
  <c r="I8" i="1"/>
  <c r="I9" i="1"/>
  <c r="I10" i="1"/>
  <c r="I11" i="1"/>
  <c r="I12" i="1"/>
  <c r="I5" i="1"/>
  <c r="J14" i="1"/>
</calcChain>
</file>

<file path=xl/sharedStrings.xml><?xml version="1.0" encoding="utf-8"?>
<sst xmlns="http://schemas.openxmlformats.org/spreadsheetml/2006/main" count="106" uniqueCount="44">
  <si>
    <t>코드</t>
  </si>
  <si>
    <t>비고</t>
    <phoneticPr fontId="2" type="noConversion"/>
  </si>
  <si>
    <t>총합계</t>
  </si>
  <si>
    <t>스파이더맨</t>
  </si>
  <si>
    <t>스마트폰</t>
  </si>
  <si>
    <t>겨울왕국</t>
  </si>
  <si>
    <t>태블릿</t>
  </si>
  <si>
    <t>인셉션</t>
  </si>
  <si>
    <t>노트북</t>
  </si>
  <si>
    <t>타이타닉</t>
  </si>
  <si>
    <t>노인과 바다</t>
  </si>
  <si>
    <t>미션 임파서블</t>
  </si>
  <si>
    <t>기생충</t>
  </si>
  <si>
    <t>조커</t>
  </si>
  <si>
    <t>영화명</t>
    <phoneticPr fontId="2" type="noConversion"/>
  </si>
  <si>
    <t>관람기기</t>
    <phoneticPr fontId="2" type="noConversion"/>
  </si>
  <si>
    <t>상영일</t>
    <phoneticPr fontId="2" type="noConversion"/>
  </si>
  <si>
    <t>관람시간
(단위:분)</t>
    <phoneticPr fontId="2" type="noConversion"/>
  </si>
  <si>
    <t xml:space="preserve"> </t>
    <phoneticPr fontId="2" type="noConversion"/>
  </si>
  <si>
    <t>노트북</t>
    <phoneticPr fontId="2" type="noConversion"/>
  </si>
  <si>
    <t>스마트폰</t>
    <phoneticPr fontId="2" type="noConversion"/>
  </si>
  <si>
    <t>S-121</t>
    <phoneticPr fontId="2" type="noConversion"/>
  </si>
  <si>
    <t>T-231</t>
    <phoneticPr fontId="2" type="noConversion"/>
  </si>
  <si>
    <t>N-341</t>
    <phoneticPr fontId="2" type="noConversion"/>
  </si>
  <si>
    <t>S-142</t>
    <phoneticPr fontId="2" type="noConversion"/>
  </si>
  <si>
    <t>N-312</t>
    <phoneticPr fontId="2" type="noConversion"/>
  </si>
  <si>
    <t>T-214</t>
    <phoneticPr fontId="2" type="noConversion"/>
  </si>
  <si>
    <t>S-134</t>
    <phoneticPr fontId="2" type="noConversion"/>
  </si>
  <si>
    <t>T-242</t>
    <phoneticPr fontId="2" type="noConversion"/>
  </si>
  <si>
    <t>10월 12일 상영 영화 개수</t>
    <phoneticPr fontId="2" type="noConversion"/>
  </si>
  <si>
    <t>관람인원
(단위:명)</t>
    <phoneticPr fontId="2" type="noConversion"/>
  </si>
  <si>
    <t>할인요금</t>
    <phoneticPr fontId="2" type="noConversion"/>
  </si>
  <si>
    <t>요금</t>
  </si>
  <si>
    <t>요금</t>
    <phoneticPr fontId="2" type="noConversion"/>
  </si>
  <si>
    <t>&gt;=2500</t>
    <phoneticPr fontId="2" type="noConversion"/>
  </si>
  <si>
    <t>관람기기</t>
  </si>
  <si>
    <t>평균 : 관람인원(단위:명)</t>
  </si>
  <si>
    <t>8001-12000</t>
  </si>
  <si>
    <t>12001-16000</t>
  </si>
  <si>
    <t>최대 관람시간(단위:분)</t>
    <phoneticPr fontId="2" type="noConversion"/>
  </si>
  <si>
    <t>개수 : 영화명</t>
  </si>
  <si>
    <t>***</t>
  </si>
  <si>
    <t>4001-8000</t>
  </si>
  <si>
    <t>스마트폰 관람인원(단위:명) 평균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</si>
</sst>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0_);[Red]\(0\)"/>
    <numFmt numFmtId="177" formatCode="?,??0&quot;원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1" fontId="3" fillId="0" borderId="10" xfId="1" applyFont="1" applyBorder="1" applyAlignment="1">
      <alignment horizontal="center" vertical="center"/>
    </xf>
    <xf numFmtId="41" fontId="3" fillId="0" borderId="19" xfId="1" applyFont="1" applyBorder="1" applyAlignment="1">
      <alignment horizontal="center" vertical="center"/>
    </xf>
    <xf numFmtId="41" fontId="3" fillId="0" borderId="11" xfId="1" applyFont="1" applyBorder="1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4" fontId="3" fillId="0" borderId="10" xfId="0" applyNumberFormat="1" applyFont="1" applyBorder="1" applyAlignment="1">
      <alignment horizontal="center" vertical="center" wrapText="1"/>
    </xf>
    <xf numFmtId="41" fontId="3" fillId="0" borderId="1" xfId="1" applyFont="1" applyBorder="1" applyAlignment="1">
      <alignment vertical="center" wrapText="1"/>
    </xf>
    <xf numFmtId="41" fontId="3" fillId="0" borderId="10" xfId="1" applyFont="1" applyBorder="1" applyAlignment="1">
      <alignment vertical="center" wrapText="1"/>
    </xf>
    <xf numFmtId="176" fontId="3" fillId="0" borderId="17" xfId="1" applyNumberFormat="1" applyFont="1" applyBorder="1" applyAlignment="1">
      <alignment horizontal="right" vertical="center"/>
    </xf>
    <xf numFmtId="0" fontId="3" fillId="0" borderId="6" xfId="1" applyNumberFormat="1" applyFont="1" applyBorder="1" applyAlignment="1">
      <alignment horizontal="center" vertical="center"/>
    </xf>
    <xf numFmtId="177" fontId="3" fillId="0" borderId="1" xfId="1" applyNumberFormat="1" applyFont="1" applyBorder="1" applyAlignment="1">
      <alignment vertical="center" wrapText="1"/>
    </xf>
    <xf numFmtId="177" fontId="3" fillId="0" borderId="10" xfId="1" applyNumberFormat="1" applyFont="1" applyBorder="1" applyAlignment="1">
      <alignment vertical="center" wrapText="1"/>
    </xf>
    <xf numFmtId="41" fontId="3" fillId="0" borderId="1" xfId="1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41" fontId="3" fillId="0" borderId="3" xfId="1" applyFont="1" applyBorder="1" applyAlignment="1">
      <alignment vertical="center" wrapText="1"/>
    </xf>
    <xf numFmtId="177" fontId="3" fillId="0" borderId="3" xfId="1" applyNumberFormat="1" applyFont="1" applyBorder="1" applyAlignment="1">
      <alignment vertical="center" wrapText="1"/>
    </xf>
    <xf numFmtId="41" fontId="3" fillId="0" borderId="3" xfId="1" applyFont="1" applyBorder="1" applyAlignment="1">
      <alignment horizontal="center" vertical="center"/>
    </xf>
    <xf numFmtId="0" fontId="3" fillId="0" borderId="4" xfId="1" applyNumberFormat="1" applyFont="1" applyBorder="1" applyAlignment="1">
      <alignment horizontal="center" vertical="center"/>
    </xf>
    <xf numFmtId="0" fontId="3" fillId="0" borderId="11" xfId="1" applyNumberFormat="1" applyFont="1" applyBorder="1" applyAlignment="1">
      <alignment horizontal="center" vertical="center"/>
    </xf>
    <xf numFmtId="41" fontId="3" fillId="0" borderId="3" xfId="1" applyFont="1" applyFill="1" applyBorder="1" applyAlignment="1">
      <alignment vertical="center" wrapText="1"/>
    </xf>
    <xf numFmtId="41" fontId="3" fillId="0" borderId="1" xfId="1" applyFont="1" applyFill="1" applyBorder="1" applyAlignment="1">
      <alignment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77" fontId="3" fillId="0" borderId="26" xfId="1" applyNumberFormat="1" applyFont="1" applyFill="1" applyBorder="1" applyAlignment="1">
      <alignment vertical="center" wrapText="1"/>
    </xf>
    <xf numFmtId="177" fontId="3" fillId="0" borderId="27" xfId="1" applyNumberFormat="1" applyFont="1" applyFill="1" applyBorder="1" applyAlignment="1">
      <alignment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14" fontId="3" fillId="0" borderId="23" xfId="0" applyNumberFormat="1" applyFont="1" applyBorder="1" applyAlignment="1">
      <alignment horizontal="center" vertical="center" wrapText="1"/>
    </xf>
    <xf numFmtId="41" fontId="3" fillId="0" borderId="23" xfId="1" applyFont="1" applyFill="1" applyBorder="1" applyAlignment="1">
      <alignment vertical="center" wrapText="1"/>
    </xf>
    <xf numFmtId="177" fontId="3" fillId="0" borderId="32" xfId="1" applyNumberFormat="1" applyFont="1" applyFill="1" applyBorder="1" applyAlignment="1">
      <alignment vertical="center" wrapText="1"/>
    </xf>
    <xf numFmtId="177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9">
    <dxf>
      <font>
        <b/>
        <i val="0"/>
        <color rgb="FF0070C0"/>
      </font>
    </dxf>
    <dxf>
      <font>
        <b/>
        <i val="0"/>
        <color rgb="FF0070C0"/>
      </font>
    </dxf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77" formatCode="?,??0&quot;원&quot;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9" formatCode="yyyy/mm/dd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스마트폰</a:t>
            </a:r>
            <a:r>
              <a:rPr lang="en-US" sz="2000" b="1"/>
              <a:t>/</a:t>
            </a:r>
            <a:r>
              <a:rPr lang="ko-KR" sz="2000" b="1"/>
              <a:t>태블릿 기기 사용자 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관람인원(단위:명)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C67-4F9A-8E08-F7CAFEADA2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(제1작업!$C$5:$C$6,제1작업!$C$8,제1작업!$C$10:$C$12)</c:f>
              <c:strCache>
                <c:ptCount val="6"/>
                <c:pt idx="0">
                  <c:v>스파이더맨</c:v>
                </c:pt>
                <c:pt idx="1">
                  <c:v>겨울왕국</c:v>
                </c:pt>
                <c:pt idx="2">
                  <c:v>기생충</c:v>
                </c:pt>
                <c:pt idx="3">
                  <c:v>노인과 바다</c:v>
                </c:pt>
                <c:pt idx="4">
                  <c:v>미션 임파서블</c:v>
                </c:pt>
                <c:pt idx="5">
                  <c:v>조커</c:v>
                </c:pt>
              </c:strCache>
            </c:strRef>
          </c:cat>
          <c:val>
            <c:numRef>
              <c:f>(제1작업!$F$5:$F$6,제1작업!$F$8,제1작업!$F$10:$F$12)</c:f>
              <c:numCache>
                <c:formatCode>_(* #,##0_);_(* \(#,##0\);_(* "-"_);_(@_)</c:formatCode>
                <c:ptCount val="6"/>
                <c:pt idx="0">
                  <c:v>1842</c:v>
                </c:pt>
                <c:pt idx="1">
                  <c:v>2948</c:v>
                </c:pt>
                <c:pt idx="2">
                  <c:v>1984</c:v>
                </c:pt>
                <c:pt idx="3">
                  <c:v>2140</c:v>
                </c:pt>
                <c:pt idx="4">
                  <c:v>2848</c:v>
                </c:pt>
                <c:pt idx="5">
                  <c:v>1002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67-4F9A-8E08-F7CAFEADA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46827264"/>
        <c:axId val="246833536"/>
      </c:barChart>
      <c:lineChart>
        <c:grouping val="standard"/>
        <c:varyColors val="0"/>
        <c:ser>
          <c:idx val="1"/>
          <c:order val="1"/>
          <c:tx>
            <c:v>요금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(제1작업!$C$5:$C$6,제1작업!$C$8,제1작업!$C$10:$C$12)</c:f>
              <c:strCache>
                <c:ptCount val="6"/>
                <c:pt idx="0">
                  <c:v>스파이더맨</c:v>
                </c:pt>
                <c:pt idx="1">
                  <c:v>겨울왕국</c:v>
                </c:pt>
                <c:pt idx="2">
                  <c:v>기생충</c:v>
                </c:pt>
                <c:pt idx="3">
                  <c:v>노인과 바다</c:v>
                </c:pt>
                <c:pt idx="4">
                  <c:v>미션 임파서블</c:v>
                </c:pt>
                <c:pt idx="5">
                  <c:v>조커</c:v>
                </c:pt>
              </c:strCache>
            </c:strRef>
          </c:cat>
          <c:val>
            <c:numRef>
              <c:f>(제1작업!$H$5:$H$6,제1작업!$H$8,제1작업!$H$10:$H$12)</c:f>
              <c:numCache>
                <c:formatCode>?,??0"원"</c:formatCode>
                <c:ptCount val="6"/>
                <c:pt idx="0">
                  <c:v>10000</c:v>
                </c:pt>
                <c:pt idx="1">
                  <c:v>8000</c:v>
                </c:pt>
                <c:pt idx="2">
                  <c:v>10000</c:v>
                </c:pt>
                <c:pt idx="3">
                  <c:v>9000</c:v>
                </c:pt>
                <c:pt idx="4">
                  <c:v>11000</c:v>
                </c:pt>
                <c:pt idx="5">
                  <c:v>8500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67-4F9A-8E08-F7CAFEADA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836608"/>
        <c:axId val="246835072"/>
      </c:lineChart>
      <c:catAx>
        <c:axId val="24682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46833536"/>
        <c:crosses val="autoZero"/>
        <c:auto val="1"/>
        <c:lblAlgn val="ctr"/>
        <c:lblOffset val="100"/>
        <c:noMultiLvlLbl val="0"/>
      </c:catAx>
      <c:valAx>
        <c:axId val="246833536"/>
        <c:scaling>
          <c:orientation val="minMax"/>
          <c:max val="350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46827264"/>
        <c:crosses val="autoZero"/>
        <c:crossBetween val="between"/>
        <c:majorUnit val="500"/>
      </c:valAx>
      <c:valAx>
        <c:axId val="246835072"/>
        <c:scaling>
          <c:orientation val="minMax"/>
        </c:scaling>
        <c:delete val="0"/>
        <c:axPos val="r"/>
        <c:numFmt formatCode="?,??0&quot;원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46836608"/>
        <c:crosses val="max"/>
        <c:crossBetween val="between"/>
        <c:majorUnit val="3000"/>
      </c:valAx>
      <c:catAx>
        <c:axId val="2468366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46835072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123825</xdr:rowOff>
    </xdr:from>
    <xdr:to>
      <xdr:col>6</xdr:col>
      <xdr:colOff>361950</xdr:colOff>
      <xdr:row>2</xdr:row>
      <xdr:rowOff>171450</xdr:rowOff>
    </xdr:to>
    <xdr:sp macro="" textlink="">
      <xdr:nvSpPr>
        <xdr:cNvPr id="4" name="사각형: 잘린 위쪽 모서리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71450" y="123825"/>
          <a:ext cx="5076825" cy="619125"/>
        </a:xfrm>
        <a:prstGeom prst="plaque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영화 스트리밍 서비스 이용 현황</a:t>
          </a:r>
        </a:p>
      </xdr:txBody>
    </xdr:sp>
    <xdr:clientData/>
  </xdr:twoCellAnchor>
  <xdr:twoCellAnchor>
    <xdr:from>
      <xdr:col>6</xdr:col>
      <xdr:colOff>600074</xdr:colOff>
      <xdr:row>0</xdr:row>
      <xdr:rowOff>104775</xdr:rowOff>
    </xdr:from>
    <xdr:to>
      <xdr:col>10</xdr:col>
      <xdr:colOff>19048</xdr:colOff>
      <xdr:row>2</xdr:row>
      <xdr:rowOff>238125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1594" y="104775"/>
          <a:ext cx="2611754" cy="6972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53327C4F-A3F0-8F33-94F0-804E2C8A8A7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0.11811</cdr:x>
      <cdr:y>0.11562</cdr:y>
    </cdr:from>
    <cdr:to>
      <cdr:x>0.22951</cdr:x>
      <cdr:y>0.20234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A8355EFD-E81E-451F-EAEB-0602C146090D}"/>
            </a:ext>
          </a:extLst>
        </cdr:cNvPr>
        <cdr:cNvSpPr/>
      </cdr:nvSpPr>
      <cdr:spPr>
        <a:xfrm xmlns:a="http://schemas.openxmlformats.org/drawingml/2006/main">
          <a:off x="1098034" y="702488"/>
          <a:ext cx="1035566" cy="526871"/>
        </a:xfrm>
        <a:prstGeom xmlns:a="http://schemas.openxmlformats.org/drawingml/2006/main" prst="wedgeRoundRectCallout">
          <a:avLst>
            <a:gd name="adj1" fmla="val 72851"/>
            <a:gd name="adj2" fmla="val 47115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ko-KR" altLang="en-US" kern="120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인기 영화</a:t>
          </a: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5776.327351388885" createdVersion="7" refreshedVersion="7" minRefreshableVersion="3" recordCount="8" xr:uid="{00000000-000A-0000-FFFF-FFFF00000000}">
  <cacheSource type="worksheet">
    <worksheetSource ref="B4:H12" sheet="제1작업"/>
  </cacheSource>
  <cacheFields count="7">
    <cacheField name="코드" numFmtId="0">
      <sharedItems/>
    </cacheField>
    <cacheField name="영화명" numFmtId="0">
      <sharedItems/>
    </cacheField>
    <cacheField name="상영일" numFmtId="14">
      <sharedItems containsSemiMixedTypes="0" containsNonDate="0" containsDate="1" containsString="0" minDate="2025-10-10T00:00:00" maxDate="2025-11-16T00:00:00"/>
    </cacheField>
    <cacheField name="관람기기" numFmtId="0">
      <sharedItems count="3">
        <s v="스마트폰"/>
        <s v="태블릿"/>
        <s v="노트북"/>
      </sharedItems>
    </cacheField>
    <cacheField name="관람인원_x000a_(단위:명)" numFmtId="41">
      <sharedItems containsSemiMixedTypes="0" containsString="0" containsNumber="1" containsInteger="1" minValue="1002" maxValue="2948"/>
    </cacheField>
    <cacheField name="관람시간_x000a_(단위:분)" numFmtId="41">
      <sharedItems containsSemiMixedTypes="0" containsString="0" containsNumber="1" containsInteger="1" minValue="90" maxValue="160"/>
    </cacheField>
    <cacheField name="요금" numFmtId="177">
      <sharedItems containsSemiMixedTypes="0" containsString="0" containsNumber="1" containsInteger="1" minValue="8000" maxValue="15000" count="7">
        <n v="10000"/>
        <n v="8000"/>
        <n v="12000"/>
        <n v="15000"/>
        <n v="9000"/>
        <n v="11000"/>
        <n v="8500"/>
      </sharedItems>
      <fieldGroup base="6">
        <rangePr autoStart="0" autoEnd="0" startNum="4001" endNum="16000" groupInterval="4000"/>
        <groupItems count="5">
          <s v="&lt;4001"/>
          <s v="4001-8000"/>
          <s v="8001-12000"/>
          <s v="12001-16000"/>
          <s v="&gt;1600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S-121"/>
    <s v="스파이더맨"/>
    <d v="2025-10-10T00:00:00"/>
    <x v="0"/>
    <n v="1842"/>
    <n v="120"/>
    <x v="0"/>
  </r>
  <r>
    <s v="T-231"/>
    <s v="겨울왕국"/>
    <d v="2025-11-11T00:00:00"/>
    <x v="1"/>
    <n v="2948"/>
    <n v="100"/>
    <x v="1"/>
  </r>
  <r>
    <s v="N-341"/>
    <s v="인셉션"/>
    <d v="2025-10-12T00:00:00"/>
    <x v="2"/>
    <n v="1120"/>
    <n v="150"/>
    <x v="2"/>
  </r>
  <r>
    <s v="S-142"/>
    <s v="기생충"/>
    <d v="2025-10-16T00:00:00"/>
    <x v="0"/>
    <n v="1984"/>
    <n v="140"/>
    <x v="0"/>
  </r>
  <r>
    <s v="N-312"/>
    <s v="타이타닉"/>
    <d v="2025-10-12T00:00:00"/>
    <x v="2"/>
    <n v="1450"/>
    <n v="160"/>
    <x v="3"/>
  </r>
  <r>
    <s v="T-214"/>
    <s v="노인과 바다"/>
    <d v="2025-10-15T00:00:00"/>
    <x v="1"/>
    <n v="2140"/>
    <n v="90"/>
    <x v="4"/>
  </r>
  <r>
    <s v="S-134"/>
    <s v="미션 임파서블"/>
    <d v="2025-11-15T00:00:00"/>
    <x v="0"/>
    <n v="2848"/>
    <n v="130"/>
    <x v="5"/>
  </r>
  <r>
    <s v="T-242"/>
    <s v="조커"/>
    <d v="2025-10-12T00:00:00"/>
    <x v="1"/>
    <n v="1002"/>
    <n v="110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피벗 테이블1" cacheId="0" applyNumberFormats="0" applyBorderFormats="0" applyFontFormats="0" applyPatternFormats="0" applyAlignmentFormats="0" applyWidthHeightFormats="1" dataCaption="값" missingCaption="***" updatedVersion="7" minRefreshableVersion="3" useAutoFormatting="1" colGrandTotals="0" itemPrintTitles="1" mergeItem="1" createdVersion="7" indent="0" outline="1" outlineData="1" multipleFieldFilters="0" rowHeaderCaption="요금" colHeaderCaption="관람기기">
  <location ref="B2:H8" firstHeaderRow="1" firstDataRow="3" firstDataCol="1"/>
  <pivotFields count="7">
    <pivotField showAll="0"/>
    <pivotField dataField="1" showAll="0"/>
    <pivotField numFmtId="14" showAll="0"/>
    <pivotField axis="axisCol" showAll="0" sortType="descending">
      <items count="4">
        <item x="1"/>
        <item x="0"/>
        <item x="2"/>
        <item t="default"/>
      </items>
    </pivotField>
    <pivotField dataField="1" numFmtId="41" showAll="0"/>
    <pivotField numFmtId="41" showAll="0"/>
    <pivotField axis="axisRow" numFmtId="177" showAll="0">
      <items count="6">
        <item x="0"/>
        <item x="1"/>
        <item x="2"/>
        <item x="3"/>
        <item x="4"/>
        <item t="default"/>
      </items>
    </pivotField>
  </pivotFields>
  <rowFields count="1">
    <field x="6"/>
  </rowFields>
  <rowItems count="4">
    <i>
      <x v="1"/>
    </i>
    <i>
      <x v="2"/>
    </i>
    <i>
      <x v="3"/>
    </i>
    <i t="grand">
      <x/>
    </i>
  </rowItems>
  <colFields count="2">
    <field x="3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영화명" fld="1" subtotal="count" baseField="0" baseItem="0"/>
    <dataField name="평균 : 관람인원(단위:명)" fld="4" subtotal="average" baseField="6" baseItem="0"/>
  </dataFields>
  <formats count="2">
    <format dxfId="3">
      <pivotArea outline="0" collapsedLevelsAreSubtotals="1" fieldPosition="0"/>
    </format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표1" displayName="표1" ref="B18:E22" totalsRowShown="0" tableBorderDxfId="8">
  <autoFilter ref="B18:E22" xr:uid="{00000000-0009-0000-0100-000001000000}"/>
  <tableColumns count="4">
    <tableColumn id="1" xr3:uid="{00000000-0010-0000-0000-000001000000}" name="영화명" dataDxfId="7"/>
    <tableColumn id="2" xr3:uid="{00000000-0010-0000-0000-000002000000}" name="상영일" dataDxfId="6"/>
    <tableColumn id="3" xr3:uid="{00000000-0010-0000-0000-000003000000}" name="관람시간_x000a_(단위:분)" dataDxfId="5" dataCellStyle="쉼표 [0]"/>
    <tableColumn id="4" xr3:uid="{00000000-0010-0000-0000-000004000000}" name="요금" dataDxfId="4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14"/>
  <sheetViews>
    <sheetView showGridLines="0" tabSelected="1" zoomScale="115" zoomScaleNormal="115" workbookViewId="0">
      <selection activeCell="D17" sqref="D17"/>
    </sheetView>
  </sheetViews>
  <sheetFormatPr defaultColWidth="9" defaultRowHeight="13.5" x14ac:dyDescent="0.3"/>
  <cols>
    <col min="1" max="1" width="1.625" style="1" customWidth="1"/>
    <col min="2" max="2" width="9.25" style="1" customWidth="1"/>
    <col min="3" max="3" width="13.375" style="1" customWidth="1"/>
    <col min="4" max="4" width="12.75" style="1" customWidth="1"/>
    <col min="5" max="5" width="11.75" style="1" customWidth="1"/>
    <col min="6" max="6" width="10.875" style="1" customWidth="1"/>
    <col min="7" max="7" width="10.25" style="1" customWidth="1"/>
    <col min="8" max="8" width="10.125" style="1" customWidth="1"/>
    <col min="9" max="9" width="10.875" style="1" customWidth="1"/>
    <col min="10" max="10" width="10.75" style="1" customWidth="1"/>
    <col min="11" max="16384" width="9" style="1"/>
  </cols>
  <sheetData>
    <row r="1" spans="2:12" ht="22.5" customHeight="1" x14ac:dyDescent="0.3"/>
    <row r="2" spans="2:12" ht="22.5" customHeight="1" x14ac:dyDescent="0.3"/>
    <row r="3" spans="2:12" ht="22.5" customHeight="1" thickBot="1" x14ac:dyDescent="0.35"/>
    <row r="4" spans="2:12" ht="27.75" thickBot="1" x14ac:dyDescent="0.35">
      <c r="B4" s="6" t="s">
        <v>0</v>
      </c>
      <c r="C4" s="7" t="s">
        <v>14</v>
      </c>
      <c r="D4" s="7" t="s">
        <v>16</v>
      </c>
      <c r="E4" s="7" t="s">
        <v>15</v>
      </c>
      <c r="F4" s="8" t="s">
        <v>30</v>
      </c>
      <c r="G4" s="8" t="s">
        <v>17</v>
      </c>
      <c r="H4" s="8" t="s">
        <v>33</v>
      </c>
      <c r="I4" s="7" t="s">
        <v>31</v>
      </c>
      <c r="J4" s="26" t="s">
        <v>1</v>
      </c>
    </row>
    <row r="5" spans="2:12" ht="19.5" customHeight="1" x14ac:dyDescent="0.3">
      <c r="B5" s="9" t="s">
        <v>21</v>
      </c>
      <c r="C5" s="27" t="s">
        <v>3</v>
      </c>
      <c r="D5" s="28">
        <v>45940</v>
      </c>
      <c r="E5" s="27" t="s">
        <v>4</v>
      </c>
      <c r="F5" s="29">
        <v>1842</v>
      </c>
      <c r="G5" s="29">
        <v>120</v>
      </c>
      <c r="H5" s="30">
        <v>10000</v>
      </c>
      <c r="I5" s="31">
        <f>CHOOSE(MID(B5,3,1),H5-300,H5-500,H5-800)</f>
        <v>9700</v>
      </c>
      <c r="J5" s="32" t="str">
        <f>IF(F5&gt;=2000,"상영연장","상영종영")</f>
        <v>상영종영</v>
      </c>
    </row>
    <row r="6" spans="2:12" ht="19.5" customHeight="1" x14ac:dyDescent="0.3">
      <c r="B6" s="2" t="s">
        <v>22</v>
      </c>
      <c r="C6" s="15" t="s">
        <v>5</v>
      </c>
      <c r="D6" s="16">
        <v>45972</v>
      </c>
      <c r="E6" s="15" t="s">
        <v>6</v>
      </c>
      <c r="F6" s="19">
        <v>2948</v>
      </c>
      <c r="G6" s="19">
        <v>100</v>
      </c>
      <c r="H6" s="23">
        <v>8000</v>
      </c>
      <c r="I6" s="25">
        <f t="shared" ref="I6:I12" si="0">CHOOSE(MID(B6,3,1),H6-300,H6-500,H6-800)</f>
        <v>7500</v>
      </c>
      <c r="J6" s="22" t="str">
        <f t="shared" ref="J6:J12" si="1">IF(F6&gt;=2000,"상영연장","상영종영")</f>
        <v>상영연장</v>
      </c>
    </row>
    <row r="7" spans="2:12" ht="19.5" customHeight="1" x14ac:dyDescent="0.3">
      <c r="B7" s="2" t="s">
        <v>23</v>
      </c>
      <c r="C7" s="15" t="s">
        <v>7</v>
      </c>
      <c r="D7" s="16">
        <v>45942</v>
      </c>
      <c r="E7" s="15" t="s">
        <v>8</v>
      </c>
      <c r="F7" s="19">
        <v>1120</v>
      </c>
      <c r="G7" s="19">
        <v>150</v>
      </c>
      <c r="H7" s="23">
        <v>12000</v>
      </c>
      <c r="I7" s="25">
        <f t="shared" si="0"/>
        <v>11200</v>
      </c>
      <c r="J7" s="22" t="str">
        <f t="shared" si="1"/>
        <v>상영종영</v>
      </c>
    </row>
    <row r="8" spans="2:12" ht="19.5" customHeight="1" x14ac:dyDescent="0.3">
      <c r="B8" s="2" t="s">
        <v>24</v>
      </c>
      <c r="C8" s="15" t="s">
        <v>12</v>
      </c>
      <c r="D8" s="16">
        <v>45946</v>
      </c>
      <c r="E8" s="15" t="s">
        <v>4</v>
      </c>
      <c r="F8" s="19">
        <v>1984</v>
      </c>
      <c r="G8" s="19">
        <v>140</v>
      </c>
      <c r="H8" s="23">
        <v>10000</v>
      </c>
      <c r="I8" s="25">
        <f t="shared" si="0"/>
        <v>9700</v>
      </c>
      <c r="J8" s="22" t="str">
        <f t="shared" si="1"/>
        <v>상영종영</v>
      </c>
    </row>
    <row r="9" spans="2:12" ht="19.5" customHeight="1" x14ac:dyDescent="0.3">
      <c r="B9" s="2" t="s">
        <v>25</v>
      </c>
      <c r="C9" s="15" t="s">
        <v>9</v>
      </c>
      <c r="D9" s="16">
        <v>45942</v>
      </c>
      <c r="E9" s="15" t="s">
        <v>19</v>
      </c>
      <c r="F9" s="19">
        <v>1450</v>
      </c>
      <c r="G9" s="19">
        <v>160</v>
      </c>
      <c r="H9" s="23">
        <v>15000</v>
      </c>
      <c r="I9" s="25">
        <f t="shared" si="0"/>
        <v>14200</v>
      </c>
      <c r="J9" s="22" t="str">
        <f t="shared" si="1"/>
        <v>상영종영</v>
      </c>
      <c r="L9" s="1" t="s">
        <v>18</v>
      </c>
    </row>
    <row r="10" spans="2:12" ht="19.5" customHeight="1" x14ac:dyDescent="0.3">
      <c r="B10" s="2" t="s">
        <v>26</v>
      </c>
      <c r="C10" s="15" t="s">
        <v>10</v>
      </c>
      <c r="D10" s="16">
        <v>45945</v>
      </c>
      <c r="E10" s="15" t="s">
        <v>6</v>
      </c>
      <c r="F10" s="19">
        <v>2140</v>
      </c>
      <c r="G10" s="19">
        <v>90</v>
      </c>
      <c r="H10" s="23">
        <v>9000</v>
      </c>
      <c r="I10" s="25">
        <f t="shared" si="0"/>
        <v>8500</v>
      </c>
      <c r="J10" s="22" t="str">
        <f t="shared" si="1"/>
        <v>상영연장</v>
      </c>
    </row>
    <row r="11" spans="2:12" ht="19.5" customHeight="1" x14ac:dyDescent="0.3">
      <c r="B11" s="2" t="s">
        <v>27</v>
      </c>
      <c r="C11" s="15" t="s">
        <v>11</v>
      </c>
      <c r="D11" s="16">
        <v>45976</v>
      </c>
      <c r="E11" s="15" t="s">
        <v>20</v>
      </c>
      <c r="F11" s="19">
        <v>2848</v>
      </c>
      <c r="G11" s="19">
        <v>130</v>
      </c>
      <c r="H11" s="23">
        <v>11000</v>
      </c>
      <c r="I11" s="25">
        <f t="shared" si="0"/>
        <v>10700</v>
      </c>
      <c r="J11" s="22" t="str">
        <f t="shared" si="1"/>
        <v>상영연장</v>
      </c>
    </row>
    <row r="12" spans="2:12" ht="19.5" customHeight="1" thickBot="1" x14ac:dyDescent="0.35">
      <c r="B12" s="10" t="s">
        <v>28</v>
      </c>
      <c r="C12" s="17" t="s">
        <v>13</v>
      </c>
      <c r="D12" s="18">
        <v>45942</v>
      </c>
      <c r="E12" s="17" t="s">
        <v>6</v>
      </c>
      <c r="F12" s="20">
        <v>1002</v>
      </c>
      <c r="G12" s="20">
        <v>110</v>
      </c>
      <c r="H12" s="24">
        <v>8500</v>
      </c>
      <c r="I12" s="11">
        <f t="shared" si="0"/>
        <v>8000</v>
      </c>
      <c r="J12" s="33" t="str">
        <f t="shared" si="1"/>
        <v>상영종영</v>
      </c>
    </row>
    <row r="13" spans="2:12" ht="19.5" customHeight="1" x14ac:dyDescent="0.3">
      <c r="B13" s="52" t="s">
        <v>29</v>
      </c>
      <c r="C13" s="53"/>
      <c r="D13" s="54"/>
      <c r="E13" s="21">
        <f>COUNTIF(D5:D12,"2025-10-12")</f>
        <v>3</v>
      </c>
      <c r="F13" s="59"/>
      <c r="G13" s="58" t="s">
        <v>39</v>
      </c>
      <c r="H13" s="53"/>
      <c r="I13" s="54"/>
      <c r="J13" s="12">
        <f>MAX(관람시간)</f>
        <v>160</v>
      </c>
    </row>
    <row r="14" spans="2:12" ht="19.5" customHeight="1" thickBot="1" x14ac:dyDescent="0.35">
      <c r="B14" s="55" t="s">
        <v>43</v>
      </c>
      <c r="C14" s="56"/>
      <c r="D14" s="57"/>
      <c r="E14" s="11">
        <f>DAVERAGE(B4:H12,5,E4:E5)</f>
        <v>2224.6666666666665</v>
      </c>
      <c r="F14" s="60"/>
      <c r="G14" s="3" t="s">
        <v>14</v>
      </c>
      <c r="H14" s="4" t="s">
        <v>3</v>
      </c>
      <c r="I14" s="5" t="s">
        <v>33</v>
      </c>
      <c r="J14" s="13">
        <f>VLOOKUP(H14,C5:H12,6,0)</f>
        <v>10000</v>
      </c>
    </row>
  </sheetData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1" priority="1">
      <formula>$F5&gt;=2000</formula>
    </cfRule>
  </conditionalFormatting>
  <dataValidations count="1">
    <dataValidation type="list" allowBlank="1" showInputMessage="1" showErrorMessage="1" sqref="H14" xr:uid="{00000000-0002-0000-0100-000000000000}">
      <formula1>$C$5:$C$12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22"/>
  <sheetViews>
    <sheetView showGridLines="0" workbookViewId="0">
      <selection activeCell="I19" sqref="I19"/>
    </sheetView>
  </sheetViews>
  <sheetFormatPr defaultColWidth="9" defaultRowHeight="13.5" x14ac:dyDescent="0.3"/>
  <cols>
    <col min="1" max="1" width="1.625" style="1" customWidth="1"/>
    <col min="2" max="2" width="13.75" style="1" bestFit="1" customWidth="1"/>
    <col min="3" max="3" width="15" style="1" bestFit="1" customWidth="1"/>
    <col min="4" max="4" width="12.75" style="1" customWidth="1"/>
    <col min="5" max="5" width="11.75" style="1" customWidth="1"/>
    <col min="6" max="6" width="10.875" style="1" customWidth="1"/>
    <col min="7" max="7" width="10.25" style="1" customWidth="1"/>
    <col min="8" max="8" width="10.125" style="1" customWidth="1"/>
    <col min="9" max="16384" width="9" style="1"/>
  </cols>
  <sheetData>
    <row r="1" spans="2:8" ht="14.25" thickBot="1" x14ac:dyDescent="0.35"/>
    <row r="2" spans="2:8" ht="27.75" thickBot="1" x14ac:dyDescent="0.35">
      <c r="B2" s="6" t="s">
        <v>0</v>
      </c>
      <c r="C2" s="7" t="s">
        <v>14</v>
      </c>
      <c r="D2" s="7" t="s">
        <v>16</v>
      </c>
      <c r="E2" s="7" t="s">
        <v>15</v>
      </c>
      <c r="F2" s="8" t="s">
        <v>30</v>
      </c>
      <c r="G2" s="8" t="s">
        <v>17</v>
      </c>
      <c r="H2" s="8" t="s">
        <v>33</v>
      </c>
    </row>
    <row r="3" spans="2:8" ht="19.149999999999999" customHeight="1" x14ac:dyDescent="0.3">
      <c r="B3" s="9" t="s">
        <v>21</v>
      </c>
      <c r="C3" s="27" t="s">
        <v>3</v>
      </c>
      <c r="D3" s="28">
        <v>45940</v>
      </c>
      <c r="E3" s="27" t="s">
        <v>4</v>
      </c>
      <c r="F3" s="29">
        <v>1842</v>
      </c>
      <c r="G3" s="29">
        <v>120</v>
      </c>
      <c r="H3" s="30">
        <v>10000</v>
      </c>
    </row>
    <row r="4" spans="2:8" ht="19.149999999999999" customHeight="1" x14ac:dyDescent="0.3">
      <c r="B4" s="2" t="s">
        <v>22</v>
      </c>
      <c r="C4" s="15" t="s">
        <v>5</v>
      </c>
      <c r="D4" s="16">
        <v>45972</v>
      </c>
      <c r="E4" s="15" t="s">
        <v>6</v>
      </c>
      <c r="F4" s="19">
        <v>2948</v>
      </c>
      <c r="G4" s="19">
        <v>100</v>
      </c>
      <c r="H4" s="23">
        <v>8000</v>
      </c>
    </row>
    <row r="5" spans="2:8" ht="19.149999999999999" customHeight="1" x14ac:dyDescent="0.3">
      <c r="B5" s="2" t="s">
        <v>23</v>
      </c>
      <c r="C5" s="15" t="s">
        <v>7</v>
      </c>
      <c r="D5" s="16">
        <v>45942</v>
      </c>
      <c r="E5" s="15" t="s">
        <v>8</v>
      </c>
      <c r="F5" s="19">
        <v>1120</v>
      </c>
      <c r="G5" s="19">
        <v>150</v>
      </c>
      <c r="H5" s="23">
        <v>12000</v>
      </c>
    </row>
    <row r="6" spans="2:8" ht="19.149999999999999" customHeight="1" x14ac:dyDescent="0.3">
      <c r="B6" s="2" t="s">
        <v>24</v>
      </c>
      <c r="C6" s="15" t="s">
        <v>12</v>
      </c>
      <c r="D6" s="16">
        <v>45946</v>
      </c>
      <c r="E6" s="15" t="s">
        <v>4</v>
      </c>
      <c r="F6" s="19">
        <v>1984</v>
      </c>
      <c r="G6" s="19">
        <v>140</v>
      </c>
      <c r="H6" s="23">
        <v>10000</v>
      </c>
    </row>
    <row r="7" spans="2:8" ht="19.149999999999999" customHeight="1" x14ac:dyDescent="0.3">
      <c r="B7" s="2" t="s">
        <v>25</v>
      </c>
      <c r="C7" s="15" t="s">
        <v>9</v>
      </c>
      <c r="D7" s="16">
        <v>45942</v>
      </c>
      <c r="E7" s="15" t="s">
        <v>19</v>
      </c>
      <c r="F7" s="19">
        <v>1450</v>
      </c>
      <c r="G7" s="19">
        <v>160</v>
      </c>
      <c r="H7" s="23">
        <v>15000</v>
      </c>
    </row>
    <row r="8" spans="2:8" ht="19.149999999999999" customHeight="1" x14ac:dyDescent="0.3">
      <c r="B8" s="2" t="s">
        <v>26</v>
      </c>
      <c r="C8" s="15" t="s">
        <v>10</v>
      </c>
      <c r="D8" s="16">
        <v>45945</v>
      </c>
      <c r="E8" s="15" t="s">
        <v>6</v>
      </c>
      <c r="F8" s="19">
        <v>2140</v>
      </c>
      <c r="G8" s="19">
        <v>90</v>
      </c>
      <c r="H8" s="23">
        <v>9000</v>
      </c>
    </row>
    <row r="9" spans="2:8" ht="19.149999999999999" customHeight="1" x14ac:dyDescent="0.3">
      <c r="B9" s="2" t="s">
        <v>27</v>
      </c>
      <c r="C9" s="15" t="s">
        <v>11</v>
      </c>
      <c r="D9" s="16">
        <v>45976</v>
      </c>
      <c r="E9" s="15" t="s">
        <v>20</v>
      </c>
      <c r="F9" s="19">
        <v>2848</v>
      </c>
      <c r="G9" s="19">
        <v>130</v>
      </c>
      <c r="H9" s="23">
        <v>11000</v>
      </c>
    </row>
    <row r="10" spans="2:8" ht="19.149999999999999" customHeight="1" thickBot="1" x14ac:dyDescent="0.35">
      <c r="B10" s="10" t="s">
        <v>28</v>
      </c>
      <c r="C10" s="17" t="s">
        <v>13</v>
      </c>
      <c r="D10" s="18">
        <v>45942</v>
      </c>
      <c r="E10" s="17" t="s">
        <v>6</v>
      </c>
      <c r="F10" s="20">
        <v>1002</v>
      </c>
      <c r="G10" s="20">
        <v>110</v>
      </c>
      <c r="H10" s="24">
        <v>8500</v>
      </c>
    </row>
    <row r="13" spans="2:8" ht="14.25" thickBot="1" x14ac:dyDescent="0.35"/>
    <row r="14" spans="2:8" ht="27" x14ac:dyDescent="0.3">
      <c r="B14" s="7" t="s">
        <v>15</v>
      </c>
      <c r="C14" s="8" t="s">
        <v>30</v>
      </c>
    </row>
    <row r="15" spans="2:8" x14ac:dyDescent="0.3">
      <c r="B15" s="1" t="s">
        <v>20</v>
      </c>
    </row>
    <row r="16" spans="2:8" x14ac:dyDescent="0.3">
      <c r="C16" s="1" t="s">
        <v>34</v>
      </c>
    </row>
    <row r="18" spans="2:5" ht="27.75" thickBot="1" x14ac:dyDescent="0.35">
      <c r="B18" s="40" t="s">
        <v>14</v>
      </c>
      <c r="C18" s="41" t="s">
        <v>16</v>
      </c>
      <c r="D18" s="42" t="s">
        <v>17</v>
      </c>
      <c r="E18" s="43" t="s">
        <v>33</v>
      </c>
    </row>
    <row r="19" spans="2:5" ht="19.350000000000001" customHeight="1" x14ac:dyDescent="0.3">
      <c r="B19" s="36" t="s">
        <v>3</v>
      </c>
      <c r="C19" s="28">
        <v>45940</v>
      </c>
      <c r="D19" s="34">
        <v>120</v>
      </c>
      <c r="E19" s="38">
        <v>10000</v>
      </c>
    </row>
    <row r="20" spans="2:5" ht="19.350000000000001" customHeight="1" x14ac:dyDescent="0.3">
      <c r="B20" s="37" t="s">
        <v>5</v>
      </c>
      <c r="C20" s="16">
        <v>45972</v>
      </c>
      <c r="D20" s="35">
        <v>100</v>
      </c>
      <c r="E20" s="39">
        <v>8000</v>
      </c>
    </row>
    <row r="21" spans="2:5" ht="19.350000000000001" customHeight="1" x14ac:dyDescent="0.3">
      <c r="B21" s="37" t="s">
        <v>12</v>
      </c>
      <c r="C21" s="16">
        <v>45946</v>
      </c>
      <c r="D21" s="35">
        <v>140</v>
      </c>
      <c r="E21" s="39">
        <v>10000</v>
      </c>
    </row>
    <row r="22" spans="2:5" ht="19.350000000000001" customHeight="1" x14ac:dyDescent="0.3">
      <c r="B22" s="44" t="s">
        <v>11</v>
      </c>
      <c r="C22" s="45">
        <v>45976</v>
      </c>
      <c r="D22" s="46">
        <v>130</v>
      </c>
      <c r="E22" s="47">
        <v>11000</v>
      </c>
    </row>
  </sheetData>
  <phoneticPr fontId="2" type="noConversion"/>
  <conditionalFormatting sqref="B3:H10">
    <cfRule type="expression" dxfId="0" priority="1">
      <formula>$F3&gt;=2000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19"/>
  <sheetViews>
    <sheetView workbookViewId="0">
      <selection activeCell="F17" sqref="F17"/>
    </sheetView>
  </sheetViews>
  <sheetFormatPr defaultColWidth="9" defaultRowHeight="13.5" x14ac:dyDescent="0.3"/>
  <cols>
    <col min="1" max="1" width="1.625" style="1" customWidth="1"/>
    <col min="2" max="2" width="12.25" style="1" bestFit="1" customWidth="1"/>
    <col min="3" max="3" width="12.625" style="1" bestFit="1" customWidth="1"/>
    <col min="4" max="4" width="22" style="1" bestFit="1" customWidth="1"/>
    <col min="5" max="5" width="12.25" style="1" bestFit="1" customWidth="1"/>
    <col min="6" max="6" width="22" style="1" bestFit="1" customWidth="1"/>
    <col min="7" max="7" width="12.25" style="1" bestFit="1" customWidth="1"/>
    <col min="8" max="8" width="22" style="1" bestFit="1" customWidth="1"/>
    <col min="9" max="10" width="9.125" style="1" customWidth="1"/>
    <col min="11" max="16384" width="9" style="1"/>
  </cols>
  <sheetData>
    <row r="1" spans="2:10" ht="19.5" customHeight="1" x14ac:dyDescent="0.3"/>
    <row r="2" spans="2:10" ht="19.5" customHeight="1" x14ac:dyDescent="0.3">
      <c r="B2" s="50"/>
      <c r="C2" s="14" t="s">
        <v>35</v>
      </c>
      <c r="D2" s="50"/>
      <c r="E2" s="50"/>
      <c r="F2" s="50"/>
      <c r="G2" s="50"/>
      <c r="H2" s="50"/>
      <c r="I2"/>
      <c r="J2"/>
    </row>
    <row r="3" spans="2:10" ht="19.5" customHeight="1" x14ac:dyDescent="0.3">
      <c r="B3" s="50"/>
      <c r="C3" s="61" t="s">
        <v>6</v>
      </c>
      <c r="D3" s="62"/>
      <c r="E3" s="61" t="s">
        <v>4</v>
      </c>
      <c r="F3" s="62"/>
      <c r="G3" s="61" t="s">
        <v>8</v>
      </c>
      <c r="H3" s="62"/>
      <c r="I3"/>
      <c r="J3"/>
    </row>
    <row r="4" spans="2:10" ht="19.5" customHeight="1" x14ac:dyDescent="0.3">
      <c r="B4" s="14" t="s">
        <v>32</v>
      </c>
      <c r="C4" s="49" t="s">
        <v>40</v>
      </c>
      <c r="D4" s="49" t="s">
        <v>36</v>
      </c>
      <c r="E4" s="49" t="s">
        <v>40</v>
      </c>
      <c r="F4" s="49" t="s">
        <v>36</v>
      </c>
      <c r="G4" s="49" t="s">
        <v>40</v>
      </c>
      <c r="H4" s="49" t="s">
        <v>36</v>
      </c>
      <c r="I4"/>
      <c r="J4"/>
    </row>
    <row r="5" spans="2:10" ht="19.5" customHeight="1" x14ac:dyDescent="0.3">
      <c r="B5" s="48" t="s">
        <v>42</v>
      </c>
      <c r="C5" s="51">
        <v>1</v>
      </c>
      <c r="D5" s="51">
        <v>2948</v>
      </c>
      <c r="E5" s="51" t="s">
        <v>41</v>
      </c>
      <c r="F5" s="51" t="s">
        <v>41</v>
      </c>
      <c r="G5" s="51" t="s">
        <v>41</v>
      </c>
      <c r="H5" s="51" t="s">
        <v>41</v>
      </c>
      <c r="I5"/>
      <c r="J5"/>
    </row>
    <row r="6" spans="2:10" ht="19.5" customHeight="1" x14ac:dyDescent="0.3">
      <c r="B6" s="48" t="s">
        <v>37</v>
      </c>
      <c r="C6" s="51">
        <v>2</v>
      </c>
      <c r="D6" s="51">
        <v>1571</v>
      </c>
      <c r="E6" s="51">
        <v>3</v>
      </c>
      <c r="F6" s="51">
        <v>2224.6666666666665</v>
      </c>
      <c r="G6" s="51">
        <v>1</v>
      </c>
      <c r="H6" s="51">
        <v>1120</v>
      </c>
      <c r="I6"/>
      <c r="J6"/>
    </row>
    <row r="7" spans="2:10" ht="19.5" customHeight="1" x14ac:dyDescent="0.3">
      <c r="B7" s="48" t="s">
        <v>38</v>
      </c>
      <c r="C7" s="51" t="s">
        <v>41</v>
      </c>
      <c r="D7" s="51" t="s">
        <v>41</v>
      </c>
      <c r="E7" s="51" t="s">
        <v>41</v>
      </c>
      <c r="F7" s="51" t="s">
        <v>41</v>
      </c>
      <c r="G7" s="51">
        <v>1</v>
      </c>
      <c r="H7" s="51">
        <v>1450</v>
      </c>
      <c r="I7"/>
      <c r="J7"/>
    </row>
    <row r="8" spans="2:10" ht="19.5" customHeight="1" x14ac:dyDescent="0.3">
      <c r="B8" s="48" t="s">
        <v>2</v>
      </c>
      <c r="C8" s="51">
        <v>3</v>
      </c>
      <c r="D8" s="51">
        <v>2030</v>
      </c>
      <c r="E8" s="51">
        <v>3</v>
      </c>
      <c r="F8" s="51">
        <v>2224.6666666666665</v>
      </c>
      <c r="G8" s="51">
        <v>2</v>
      </c>
      <c r="H8" s="51">
        <v>1285</v>
      </c>
      <c r="I8"/>
      <c r="J8"/>
    </row>
    <row r="9" spans="2:10" ht="16.5" x14ac:dyDescent="0.3">
      <c r="B9"/>
      <c r="C9"/>
      <c r="D9"/>
      <c r="E9"/>
      <c r="F9"/>
      <c r="G9"/>
      <c r="H9"/>
      <c r="I9"/>
      <c r="J9"/>
    </row>
    <row r="10" spans="2:10" ht="16.5" x14ac:dyDescent="0.3">
      <c r="B10"/>
      <c r="C10"/>
      <c r="D10"/>
      <c r="E10"/>
      <c r="F10"/>
      <c r="G10"/>
      <c r="H10"/>
      <c r="I10"/>
      <c r="J10"/>
    </row>
    <row r="11" spans="2:10" ht="16.5" x14ac:dyDescent="0.3">
      <c r="B11"/>
      <c r="C11"/>
      <c r="D11"/>
      <c r="E11"/>
      <c r="F11"/>
      <c r="G11"/>
      <c r="H11"/>
      <c r="I11"/>
      <c r="J11"/>
    </row>
    <row r="12" spans="2:10" ht="16.5" x14ac:dyDescent="0.3">
      <c r="B12"/>
      <c r="C12"/>
      <c r="D12"/>
      <c r="E12"/>
      <c r="F12"/>
      <c r="G12"/>
      <c r="H12"/>
      <c r="I12"/>
      <c r="J12"/>
    </row>
    <row r="13" spans="2:10" ht="16.5" x14ac:dyDescent="0.3">
      <c r="B13"/>
      <c r="C13"/>
      <c r="D13"/>
    </row>
    <row r="14" spans="2:10" ht="16.5" x14ac:dyDescent="0.3">
      <c r="B14"/>
      <c r="C14"/>
      <c r="D14"/>
    </row>
    <row r="15" spans="2:10" ht="16.5" x14ac:dyDescent="0.3">
      <c r="B15"/>
      <c r="C15"/>
      <c r="D15"/>
    </row>
    <row r="16" spans="2:10" ht="16.5" x14ac:dyDescent="0.3">
      <c r="B16"/>
      <c r="C16"/>
      <c r="D16"/>
    </row>
    <row r="17" spans="2:4" ht="16.5" x14ac:dyDescent="0.3">
      <c r="B17"/>
      <c r="C17"/>
      <c r="D17"/>
    </row>
    <row r="18" spans="2:4" ht="16.5" x14ac:dyDescent="0.3">
      <c r="B18"/>
      <c r="C18"/>
      <c r="D18"/>
    </row>
    <row r="19" spans="2:4" ht="16.5" x14ac:dyDescent="0.3">
      <c r="B19"/>
      <c r="C19"/>
      <c r="D19"/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5" baseType="lpstr">
      <vt:lpstr>제1작업</vt:lpstr>
      <vt:lpstr>제2작업</vt:lpstr>
      <vt:lpstr>제3작업</vt:lpstr>
      <vt:lpstr>제4작업</vt:lpstr>
      <vt:lpstr>관람시간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GHYOO YOO</cp:lastModifiedBy>
  <dcterms:created xsi:type="dcterms:W3CDTF">2019-10-10T06:12:49Z</dcterms:created>
  <dcterms:modified xsi:type="dcterms:W3CDTF">2025-12-13T03:39:31Z</dcterms:modified>
</cp:coreProperties>
</file>